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580"/>
  </bookViews>
  <sheets>
    <sheet name="Business (Mean College Cost)" sheetId="1" r:id="rId1"/>
    <sheet name="Engineering (Mean College Cost)" sheetId="2" r:id="rId2"/>
    <sheet name="30 Year ROI (Bus vs Eng)" sheetId="3" r:id="rId3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'Business (Mean College Cost)'!#REF!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3" l="1"/>
  <c r="J4" i="2"/>
  <c r="J4" i="1"/>
  <c r="H10" i="1"/>
  <c r="H9" i="1"/>
  <c r="H8" i="1"/>
  <c r="I16" i="3"/>
  <c r="J4" i="3"/>
  <c r="H12" i="3"/>
  <c r="I11" i="3"/>
  <c r="I10" i="3"/>
  <c r="I9" i="3"/>
  <c r="H11" i="3"/>
  <c r="H10" i="3"/>
  <c r="I15" i="2"/>
  <c r="H11" i="2"/>
  <c r="H10" i="2"/>
  <c r="H9" i="2"/>
  <c r="H8" i="2"/>
  <c r="I15" i="1" l="1"/>
  <c r="H11" i="1"/>
</calcChain>
</file>

<file path=xl/sharedStrings.xml><?xml version="1.0" encoding="utf-8"?>
<sst xmlns="http://schemas.openxmlformats.org/spreadsheetml/2006/main" count="132" uniqueCount="56">
  <si>
    <t>Cost</t>
  </si>
  <si>
    <t>School Type</t>
  </si>
  <si>
    <t>Private</t>
  </si>
  <si>
    <t>Public</t>
  </si>
  <si>
    <t>Best College ROI by Majo 2013: Payscale.com</t>
  </si>
  <si>
    <t>30 Year ROI</t>
  </si>
  <si>
    <t>Annual ROI</t>
  </si>
  <si>
    <t>Step 1:</t>
  </si>
  <si>
    <t>Step 2:</t>
  </si>
  <si>
    <t>Step 3:</t>
  </si>
  <si>
    <r>
      <t>otherwise, fail to reject 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.</t>
    </r>
  </si>
  <si>
    <t>Step 4:</t>
  </si>
  <si>
    <t>sample mean =</t>
  </si>
  <si>
    <t>sample sd =</t>
  </si>
  <si>
    <t>Test Statistic Calculation:</t>
  </si>
  <si>
    <t>sample size, n =</t>
  </si>
  <si>
    <r>
      <t xml:space="preserve"> t</t>
    </r>
    <r>
      <rPr>
        <b/>
        <i/>
        <vertAlign val="subscript"/>
        <sz val="11"/>
        <color theme="1"/>
        <rFont val="Calibri"/>
        <family val="2"/>
        <scheme val="minor"/>
      </rPr>
      <t>stat</t>
    </r>
    <r>
      <rPr>
        <b/>
        <i/>
        <sz val="11"/>
        <color theme="1"/>
        <rFont val="Calibri"/>
        <family val="2"/>
        <scheme val="minor"/>
      </rPr>
      <t xml:space="preserve"> =</t>
    </r>
  </si>
  <si>
    <t>Step 5: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</si>
  <si>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μ = $160,000  (claim) and 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μ ≠ $160,000</t>
    </r>
  </si>
  <si>
    <t>Step 6:</t>
  </si>
  <si>
    <t xml:space="preserve">Conclusion: </t>
  </si>
  <si>
    <t>There is significant evidence to conclude that the mean cost for a college for business majors is NOT $160,000.</t>
  </si>
  <si>
    <t>Step 7:</t>
  </si>
  <si>
    <t>The p-value is 0.0202.</t>
  </si>
  <si>
    <t>Excel Output:</t>
  </si>
  <si>
    <t>Hypothesis Testing for the mean cost for a college for Business Majors</t>
  </si>
  <si>
    <t>Hypothesis Testing for the mean cost for a college for Engineering Majors</t>
  </si>
  <si>
    <t>There is NOT significant evidence to conclude that the mean cost for a college for business majors is NOT $160,000.</t>
  </si>
  <si>
    <t>The p-value is 0.7560.</t>
  </si>
  <si>
    <t>Business</t>
  </si>
  <si>
    <t>Engineering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</si>
  <si>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μ</t>
    </r>
    <r>
      <rPr>
        <vertAlign val="subscript"/>
        <sz val="11"/>
        <color theme="1"/>
        <rFont val="Calibri"/>
        <family val="2"/>
      </rPr>
      <t>business</t>
    </r>
    <r>
      <rPr>
        <sz val="11"/>
        <color theme="1"/>
        <rFont val="Calibri"/>
        <family val="2"/>
      </rPr>
      <t xml:space="preserve">  - μ</t>
    </r>
    <r>
      <rPr>
        <vertAlign val="subscript"/>
        <sz val="11"/>
        <color theme="1"/>
        <rFont val="Calibri"/>
        <family val="2"/>
      </rPr>
      <t>engineering</t>
    </r>
    <r>
      <rPr>
        <sz val="11"/>
        <color theme="1"/>
        <rFont val="Calibri"/>
        <family val="2"/>
      </rPr>
      <t xml:space="preserve"> ≥ 0 and H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: μ</t>
    </r>
    <r>
      <rPr>
        <vertAlign val="subscript"/>
        <sz val="11"/>
        <color theme="1"/>
        <rFont val="Calibri"/>
        <family val="2"/>
      </rPr>
      <t xml:space="preserve">business </t>
    </r>
    <r>
      <rPr>
        <sz val="11"/>
        <color theme="1"/>
        <rFont val="Calibri"/>
        <family val="2"/>
      </rPr>
      <t xml:space="preserve"> - μ</t>
    </r>
    <r>
      <rPr>
        <vertAlign val="subscript"/>
        <sz val="11"/>
        <color theme="1"/>
        <rFont val="Calibri"/>
        <family val="2"/>
      </rPr>
      <t>engineering</t>
    </r>
    <r>
      <rPr>
        <sz val="11"/>
        <color theme="1"/>
        <rFont val="Calibri"/>
        <family val="2"/>
      </rPr>
      <t xml:space="preserve"> &lt; 0</t>
    </r>
  </si>
  <si>
    <t>t-Test: Two-Sample Assuming Unequal Variances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</si>
  <si>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</si>
  <si>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</si>
  <si>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</si>
  <si>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</si>
  <si>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</si>
  <si>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</si>
  <si>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</si>
  <si>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</si>
  <si>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</si>
  <si>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</si>
  <si>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r>
      <t xml:space="preserve">At </t>
    </r>
    <r>
      <rPr>
        <sz val="11"/>
        <color theme="1"/>
        <rFont val="Calibri"/>
        <family val="2"/>
      </rPr>
      <t>α = 0.10 and d.f. = 35, the critical value is -1.306.</t>
    </r>
  </si>
  <si>
    <r>
      <t>Decision Rule: Reject 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if t</t>
    </r>
    <r>
      <rPr>
        <vertAlign val="subscript"/>
        <sz val="11"/>
        <color theme="1"/>
        <rFont val="Calibri"/>
        <family val="2"/>
        <scheme val="minor"/>
      </rPr>
      <t xml:space="preserve">stat </t>
    </r>
    <r>
      <rPr>
        <sz val="11"/>
        <color theme="1"/>
        <rFont val="Calibri"/>
        <family val="2"/>
        <scheme val="minor"/>
      </rPr>
      <t>&lt; -1.306, otherwise, fail to reject H0.</t>
    </r>
  </si>
  <si>
    <t>Reject the null hypothesis since -7.204 is less than the critical value of-1.306.</t>
  </si>
  <si>
    <t>There is  significant evidence to conclude that the average '30-Year ROI' for Business majors is less than for Engineering Majors.</t>
  </si>
  <si>
    <t>The p-value is &lt; .0001</t>
  </si>
  <si>
    <t>Hypothesis Testing for theaverage '30-Year ROI" of Business vs Engineering</t>
  </si>
  <si>
    <t>Interpretation: The results suggest that the average ROI for Business majors is less than for Engineering majors.</t>
  </si>
  <si>
    <t>Interpretation: The results suggest that the  mean cost for a college for Engineering Majors is $160,000.</t>
  </si>
  <si>
    <t>Interpretation: The results suggest that the  mean cost for a college for Business Majors is NOT $160,000.</t>
  </si>
  <si>
    <r>
      <t xml:space="preserve">At </t>
    </r>
    <r>
      <rPr>
        <sz val="11"/>
        <color theme="1"/>
        <rFont val="Calibri"/>
        <family val="2"/>
      </rPr>
      <t>α = 0.05 and d.f. = 19, the critical values are ±2.093.</t>
    </r>
  </si>
  <si>
    <r>
      <t>Decision Rule: Reject 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if t</t>
    </r>
    <r>
      <rPr>
        <vertAlign val="subscript"/>
        <sz val="11"/>
        <color theme="1"/>
        <rFont val="Calibri"/>
        <family val="2"/>
        <scheme val="minor"/>
      </rPr>
      <t xml:space="preserve">stat </t>
    </r>
    <r>
      <rPr>
        <sz val="11"/>
        <color theme="1"/>
        <rFont val="Calibri"/>
        <family val="2"/>
        <scheme val="minor"/>
      </rPr>
      <t>&lt; -2.093 or t</t>
    </r>
    <r>
      <rPr>
        <vertAlign val="subscript"/>
        <sz val="11"/>
        <color theme="1"/>
        <rFont val="Calibri"/>
        <family val="2"/>
        <scheme val="minor"/>
      </rPr>
      <t xml:space="preserve">stat </t>
    </r>
    <r>
      <rPr>
        <sz val="11"/>
        <color theme="1"/>
        <rFont val="Calibri"/>
        <family val="2"/>
        <scheme val="minor"/>
      </rPr>
      <t>&gt; 2.093,</t>
    </r>
  </si>
  <si>
    <t>Reject the null hypothesis since 2.535 is greater than the upper critical value of 2.093.</t>
  </si>
  <si>
    <t>Fail to reject the null hypothesis since 0.315 is between the lower (-2.093) and upper critical value (2.093).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</si>
</sst>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0"/>
    <numFmt numFmtId="169" formatCode="0.0000"/>
    <numFmt numFmtId="170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sz val="11"/>
      <color theme="1" tint="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0" fontId="0" fillId="0" borderId="0" xfId="0" applyNumberFormat="1"/>
    <xf numFmtId="0" fontId="0" fillId="0" borderId="0" xfId="0"/>
    <xf numFmtId="0" fontId="1" fillId="0" borderId="0" xfId="0" applyFont="1"/>
    <xf numFmtId="170" fontId="5" fillId="0" borderId="0" xfId="0" applyNumberFormat="1" applyFont="1"/>
    <xf numFmtId="0" fontId="0" fillId="0" borderId="0" xfId="0" applyAlignment="1">
      <alignment horizontal="right"/>
    </xf>
    <xf numFmtId="0" fontId="0" fillId="0" borderId="0" xfId="0" applyNumberFormat="1"/>
    <xf numFmtId="0" fontId="7" fillId="2" borderId="0" xfId="0" applyFont="1" applyFill="1" applyAlignment="1">
      <alignment horizontal="right"/>
    </xf>
    <xf numFmtId="170" fontId="7" fillId="2" borderId="0" xfId="0" applyNumberFormat="1" applyFont="1" applyFill="1"/>
    <xf numFmtId="169" fontId="5" fillId="0" borderId="0" xfId="0" applyNumberFormat="1" applyFont="1"/>
    <xf numFmtId="0" fontId="0" fillId="0" borderId="0" xfId="0" applyFill="1" applyBorder="1" applyAlignment="1"/>
    <xf numFmtId="0" fontId="0" fillId="0" borderId="1" xfId="0" applyFill="1" applyBorder="1" applyAlignment="1"/>
    <xf numFmtId="0" fontId="6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9" sqref="J9"/>
    </sheetView>
  </sheetViews>
  <sheetFormatPr defaultRowHeight="15" x14ac:dyDescent="0.25"/>
  <cols>
    <col min="1" max="1" width="15.85546875" customWidth="1"/>
    <col min="2" max="3" width="14.7109375" bestFit="1" customWidth="1"/>
    <col min="4" max="4" width="18.28515625" bestFit="1" customWidth="1"/>
    <col min="5" max="5" width="11.7109375" customWidth="1"/>
    <col min="6" max="6" width="14" bestFit="1" customWidth="1"/>
    <col min="7" max="8" width="18.28515625" bestFit="1" customWidth="1"/>
    <col min="9" max="9" width="13.42578125" bestFit="1" customWidth="1"/>
    <col min="10" max="10" width="18.28515625" bestFit="1" customWidth="1"/>
    <col min="11" max="11" width="19.140625" bestFit="1" customWidth="1"/>
    <col min="12" max="12" width="66.140625" bestFit="1" customWidth="1"/>
    <col min="13" max="13" width="14" bestFit="1" customWidth="1"/>
    <col min="14" max="14" width="13.42578125" bestFit="1" customWidth="1"/>
    <col min="15" max="15" width="18.28515625" bestFit="1" customWidth="1"/>
    <col min="16" max="16" width="19.140625" bestFit="1" customWidth="1"/>
  </cols>
  <sheetData>
    <row r="1" spans="1:10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  <c r="F1" s="4" t="s">
        <v>25</v>
      </c>
    </row>
    <row r="2" spans="1:10" x14ac:dyDescent="0.25">
      <c r="A2" t="s">
        <v>2</v>
      </c>
      <c r="B2" s="1">
        <v>222700</v>
      </c>
      <c r="C2" s="1">
        <v>1786000</v>
      </c>
      <c r="D2" s="2">
        <v>7.6999999999999999E-2</v>
      </c>
    </row>
    <row r="3" spans="1:10" ht="18" x14ac:dyDescent="0.35">
      <c r="A3" t="s">
        <v>2</v>
      </c>
      <c r="B3" s="1">
        <v>176400</v>
      </c>
      <c r="C3" s="1">
        <v>1758000</v>
      </c>
      <c r="D3" s="2">
        <v>8.4000000000000005E-2</v>
      </c>
      <c r="F3" s="4" t="s">
        <v>7</v>
      </c>
      <c r="G3" t="s">
        <v>18</v>
      </c>
    </row>
    <row r="4" spans="1:10" x14ac:dyDescent="0.25">
      <c r="A4" t="s">
        <v>2</v>
      </c>
      <c r="B4" s="1">
        <v>212200</v>
      </c>
      <c r="C4" s="1">
        <v>1714000</v>
      </c>
      <c r="D4" s="2">
        <v>7.8E-2</v>
      </c>
      <c r="E4" s="3"/>
      <c r="F4" s="4" t="s">
        <v>8</v>
      </c>
      <c r="G4" t="s">
        <v>52</v>
      </c>
      <c r="J4" s="5">
        <f>TINV(0.05,19)</f>
        <v>2.0930240544083096</v>
      </c>
    </row>
    <row r="5" spans="1:10" ht="18" x14ac:dyDescent="0.35">
      <c r="A5" t="s">
        <v>3</v>
      </c>
      <c r="B5" s="1">
        <v>125100</v>
      </c>
      <c r="C5" s="1">
        <v>1535000</v>
      </c>
      <c r="D5" s="2">
        <v>9.0999999999999998E-2</v>
      </c>
      <c r="E5" s="3"/>
      <c r="F5" s="4" t="s">
        <v>9</v>
      </c>
      <c r="G5" t="s">
        <v>53</v>
      </c>
    </row>
    <row r="6" spans="1:10" ht="18" x14ac:dyDescent="0.35">
      <c r="A6" t="s">
        <v>2</v>
      </c>
      <c r="B6" s="1">
        <v>212700</v>
      </c>
      <c r="C6" s="1">
        <v>1529000</v>
      </c>
      <c r="D6" s="2">
        <v>7.3999999999999996E-2</v>
      </c>
      <c r="E6" s="3"/>
      <c r="G6" t="s">
        <v>10</v>
      </c>
    </row>
    <row r="7" spans="1:10" x14ac:dyDescent="0.25">
      <c r="A7" t="s">
        <v>3</v>
      </c>
      <c r="B7" s="1">
        <v>92910</v>
      </c>
      <c r="C7" s="1">
        <v>1501000</v>
      </c>
      <c r="D7" s="2">
        <v>0.10100000000000001</v>
      </c>
      <c r="E7" s="3"/>
      <c r="F7" s="4" t="s">
        <v>11</v>
      </c>
      <c r="G7" t="s">
        <v>14</v>
      </c>
    </row>
    <row r="8" spans="1:10" x14ac:dyDescent="0.25">
      <c r="A8" t="s">
        <v>2</v>
      </c>
      <c r="B8" s="1">
        <v>214900</v>
      </c>
      <c r="C8" s="1">
        <v>1485000</v>
      </c>
      <c r="D8" s="2">
        <v>7.2999999999999995E-2</v>
      </c>
      <c r="E8" s="3"/>
      <c r="G8" s="6" t="s">
        <v>12</v>
      </c>
      <c r="H8" s="1">
        <f>AVERAGE($B$2:$B$21)</f>
        <v>188632</v>
      </c>
    </row>
    <row r="9" spans="1:10" x14ac:dyDescent="0.25">
      <c r="A9" t="s">
        <v>2</v>
      </c>
      <c r="B9" s="1">
        <v>217800</v>
      </c>
      <c r="C9" s="1">
        <v>1483000</v>
      </c>
      <c r="D9" s="2">
        <v>7.1999999999999995E-2</v>
      </c>
      <c r="E9" s="3"/>
      <c r="G9" s="6" t="s">
        <v>13</v>
      </c>
      <c r="H9" s="1">
        <f>_xlfn.STDEV.S($B$2:$B$21)</f>
        <v>50503.429023759316</v>
      </c>
    </row>
    <row r="10" spans="1:10" x14ac:dyDescent="0.25">
      <c r="A10" t="s">
        <v>2</v>
      </c>
      <c r="B10" s="1">
        <v>225600</v>
      </c>
      <c r="C10" s="1">
        <v>1444000</v>
      </c>
      <c r="D10" s="2">
        <v>7.0000000000000007E-2</v>
      </c>
      <c r="E10" s="3"/>
      <c r="G10" t="s">
        <v>15</v>
      </c>
      <c r="H10" s="7">
        <f>COUNT($B$2:$B$21)</f>
        <v>20</v>
      </c>
    </row>
    <row r="11" spans="1:10" ht="18" x14ac:dyDescent="0.35">
      <c r="A11" t="s">
        <v>2</v>
      </c>
      <c r="B11" s="1">
        <v>217300</v>
      </c>
      <c r="C11" s="1">
        <v>1442000</v>
      </c>
      <c r="D11" s="2">
        <v>7.0999999999999994E-2</v>
      </c>
      <c r="E11" s="3"/>
      <c r="G11" s="8" t="s">
        <v>16</v>
      </c>
      <c r="H11" s="9">
        <f>($H$8-160000)/($H$9/SQRT($H$10))</f>
        <v>2.5353960936654159</v>
      </c>
    </row>
    <row r="12" spans="1:10" x14ac:dyDescent="0.25">
      <c r="A12" t="s">
        <v>2</v>
      </c>
      <c r="B12" s="1">
        <v>226500</v>
      </c>
      <c r="C12" s="1">
        <v>1441000</v>
      </c>
      <c r="D12" s="2">
        <v>7.0000000000000007E-2</v>
      </c>
      <c r="E12" s="3"/>
      <c r="F12" s="4" t="s">
        <v>17</v>
      </c>
      <c r="G12" t="s">
        <v>54</v>
      </c>
    </row>
    <row r="13" spans="1:10" x14ac:dyDescent="0.25">
      <c r="A13" t="s">
        <v>2</v>
      </c>
      <c r="B13" s="1">
        <v>215500</v>
      </c>
      <c r="C13" s="1">
        <v>1438000</v>
      </c>
      <c r="D13" s="2">
        <v>7.1999999999999995E-2</v>
      </c>
      <c r="E13" s="3"/>
      <c r="F13" s="4" t="s">
        <v>19</v>
      </c>
      <c r="G13" t="s">
        <v>20</v>
      </c>
    </row>
    <row r="14" spans="1:10" x14ac:dyDescent="0.25">
      <c r="A14" t="s">
        <v>2</v>
      </c>
      <c r="B14" s="1">
        <v>223500</v>
      </c>
      <c r="C14" s="1">
        <v>1428000</v>
      </c>
      <c r="D14" s="2">
        <v>7.0000000000000007E-2</v>
      </c>
      <c r="E14" s="3"/>
      <c r="G14" t="s">
        <v>21</v>
      </c>
    </row>
    <row r="15" spans="1:10" x14ac:dyDescent="0.25">
      <c r="A15" t="s">
        <v>2</v>
      </c>
      <c r="B15" s="1">
        <v>226600</v>
      </c>
      <c r="C15" s="1">
        <v>1414000</v>
      </c>
      <c r="D15" s="2">
        <v>7.0000000000000007E-2</v>
      </c>
      <c r="E15" s="3"/>
      <c r="F15" s="4" t="s">
        <v>22</v>
      </c>
      <c r="G15" t="s">
        <v>23</v>
      </c>
      <c r="I15" s="10">
        <f>TDIST($H$11,19,2)</f>
        <v>2.0173879455594831E-2</v>
      </c>
    </row>
    <row r="16" spans="1:10" x14ac:dyDescent="0.25">
      <c r="A16" t="s">
        <v>2</v>
      </c>
      <c r="B16" s="1">
        <v>189300</v>
      </c>
      <c r="C16" s="1">
        <v>1397000</v>
      </c>
      <c r="D16" s="2">
        <v>7.4999999999999997E-2</v>
      </c>
      <c r="E16" s="3"/>
    </row>
    <row r="17" spans="1:10" x14ac:dyDescent="0.25">
      <c r="A17" t="s">
        <v>3</v>
      </c>
      <c r="B17" s="1">
        <v>89700</v>
      </c>
      <c r="C17" s="1">
        <v>1382000</v>
      </c>
      <c r="D17" s="2">
        <v>9.9000000000000005E-2</v>
      </c>
      <c r="E17" s="3"/>
      <c r="F17" s="3" t="s">
        <v>51</v>
      </c>
    </row>
    <row r="18" spans="1:10" x14ac:dyDescent="0.25">
      <c r="A18" t="s">
        <v>3</v>
      </c>
      <c r="B18" s="1">
        <v>87030</v>
      </c>
      <c r="C18" s="1">
        <v>1376000</v>
      </c>
      <c r="D18" s="2">
        <v>0.1</v>
      </c>
      <c r="E18" s="3"/>
    </row>
    <row r="19" spans="1:10" x14ac:dyDescent="0.25">
      <c r="A19" t="s">
        <v>2</v>
      </c>
      <c r="B19" s="1">
        <v>218200</v>
      </c>
      <c r="C19" s="1">
        <v>1343000</v>
      </c>
      <c r="D19" s="2">
        <v>6.9000000000000006E-2</v>
      </c>
      <c r="E19" s="3"/>
    </row>
    <row r="20" spans="1:10" x14ac:dyDescent="0.25">
      <c r="A20" t="s">
        <v>2</v>
      </c>
      <c r="B20" s="1">
        <v>229900</v>
      </c>
      <c r="C20" s="1">
        <v>1339000</v>
      </c>
      <c r="D20" s="2">
        <v>6.7000000000000004E-2</v>
      </c>
      <c r="E20" s="3"/>
    </row>
    <row r="21" spans="1:10" x14ac:dyDescent="0.25">
      <c r="A21" t="s">
        <v>2</v>
      </c>
      <c r="B21" s="1">
        <v>148800</v>
      </c>
      <c r="C21" s="1">
        <v>1321000</v>
      </c>
      <c r="D21" s="2">
        <v>8.1000000000000003E-2</v>
      </c>
      <c r="E21" s="3"/>
    </row>
    <row r="22" spans="1:10" x14ac:dyDescent="0.25">
      <c r="A22" t="s">
        <v>4</v>
      </c>
      <c r="E22" s="3"/>
      <c r="G22" s="1"/>
      <c r="H22" s="1"/>
      <c r="I22" s="1"/>
      <c r="J22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G21" sqref="G21"/>
    </sheetView>
  </sheetViews>
  <sheetFormatPr defaultRowHeight="15" x14ac:dyDescent="0.25"/>
  <cols>
    <col min="1" max="1" width="11.5703125" bestFit="1" customWidth="1"/>
    <col min="2" max="2" width="11.140625" bestFit="1" customWidth="1"/>
    <col min="3" max="3" width="12.7109375" bestFit="1" customWidth="1"/>
    <col min="4" max="4" width="10.85546875" bestFit="1" customWidth="1"/>
    <col min="6" max="6" width="14" style="3" bestFit="1" customWidth="1"/>
    <col min="7" max="8" width="18.28515625" style="3" bestFit="1" customWidth="1"/>
    <col min="9" max="9" width="13.42578125" style="3" bestFit="1" customWidth="1"/>
    <col min="10" max="10" width="18.28515625" style="3" bestFit="1" customWidth="1"/>
    <col min="11" max="11" width="19.140625" style="3" bestFit="1" customWidth="1"/>
  </cols>
  <sheetData>
    <row r="1" spans="1:10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  <c r="F1" s="4" t="s">
        <v>26</v>
      </c>
    </row>
    <row r="2" spans="1:10" x14ac:dyDescent="0.25">
      <c r="A2" t="s">
        <v>2</v>
      </c>
      <c r="B2" s="1">
        <v>221700</v>
      </c>
      <c r="C2" s="1">
        <v>2412000</v>
      </c>
      <c r="D2" s="2">
        <v>8.6999999999999994E-2</v>
      </c>
    </row>
    <row r="3" spans="1:10" ht="18" x14ac:dyDescent="0.35">
      <c r="A3" t="s">
        <v>2</v>
      </c>
      <c r="B3" s="1">
        <v>213000</v>
      </c>
      <c r="C3" s="1">
        <v>2064000</v>
      </c>
      <c r="D3" s="2">
        <v>8.3000000000000004E-2</v>
      </c>
      <c r="F3" s="4" t="s">
        <v>7</v>
      </c>
      <c r="G3" s="3" t="s">
        <v>18</v>
      </c>
    </row>
    <row r="4" spans="1:10" x14ac:dyDescent="0.25">
      <c r="A4" t="s">
        <v>2</v>
      </c>
      <c r="B4" s="1">
        <v>230100</v>
      </c>
      <c r="C4" s="1">
        <v>1949000</v>
      </c>
      <c r="D4" s="2">
        <v>7.9000000000000001E-2</v>
      </c>
      <c r="E4" s="3"/>
      <c r="F4" s="4" t="s">
        <v>8</v>
      </c>
      <c r="G4" s="3" t="s">
        <v>52</v>
      </c>
      <c r="J4" s="5">
        <f>TINV(0.05,19)</f>
        <v>2.0930240544083096</v>
      </c>
    </row>
    <row r="5" spans="1:10" ht="18" x14ac:dyDescent="0.35">
      <c r="A5" t="s">
        <v>2</v>
      </c>
      <c r="B5" s="1">
        <v>222600</v>
      </c>
      <c r="C5" s="1">
        <v>1947000</v>
      </c>
      <c r="D5" s="2">
        <v>0.08</v>
      </c>
      <c r="E5" s="3"/>
      <c r="F5" s="4" t="s">
        <v>9</v>
      </c>
      <c r="G5" s="3" t="s">
        <v>53</v>
      </c>
    </row>
    <row r="6" spans="1:10" ht="18" x14ac:dyDescent="0.35">
      <c r="A6" t="s">
        <v>2</v>
      </c>
      <c r="B6" s="1">
        <v>225800</v>
      </c>
      <c r="C6" s="1">
        <v>1938000</v>
      </c>
      <c r="D6" s="2">
        <v>0.08</v>
      </c>
      <c r="E6" s="3"/>
      <c r="G6" s="3" t="s">
        <v>10</v>
      </c>
    </row>
    <row r="7" spans="1:10" x14ac:dyDescent="0.25">
      <c r="A7" t="s">
        <v>3</v>
      </c>
      <c r="B7" s="1">
        <v>87660</v>
      </c>
      <c r="C7" s="1">
        <v>1937000</v>
      </c>
      <c r="D7" s="2">
        <v>0.112</v>
      </c>
      <c r="E7" s="3"/>
      <c r="F7" s="4" t="s">
        <v>11</v>
      </c>
      <c r="G7" s="3" t="s">
        <v>14</v>
      </c>
    </row>
    <row r="8" spans="1:10" x14ac:dyDescent="0.25">
      <c r="A8" t="s">
        <v>2</v>
      </c>
      <c r="B8" s="1">
        <v>224900</v>
      </c>
      <c r="C8" s="1">
        <v>1915000</v>
      </c>
      <c r="D8" s="2">
        <v>7.9000000000000001E-2</v>
      </c>
      <c r="E8" s="3"/>
      <c r="G8" s="6" t="s">
        <v>12</v>
      </c>
      <c r="H8" s="1">
        <f>AVERAGE($B$2:$B$21)</f>
        <v>164680</v>
      </c>
    </row>
    <row r="9" spans="1:10" x14ac:dyDescent="0.25">
      <c r="A9" t="s">
        <v>2</v>
      </c>
      <c r="B9" s="1">
        <v>221600</v>
      </c>
      <c r="C9" s="1">
        <v>1878000</v>
      </c>
      <c r="D9" s="2">
        <v>7.9000000000000001E-2</v>
      </c>
      <c r="E9" s="3"/>
      <c r="G9" s="6" t="s">
        <v>13</v>
      </c>
      <c r="H9" s="1">
        <f>_xlfn.STDEV.S($B$2:$B$21)</f>
        <v>66385.121906390414</v>
      </c>
    </row>
    <row r="10" spans="1:10" x14ac:dyDescent="0.25">
      <c r="A10" t="s">
        <v>3</v>
      </c>
      <c r="B10" s="1">
        <v>125100</v>
      </c>
      <c r="C10" s="1">
        <v>1854000</v>
      </c>
      <c r="D10" s="2">
        <v>9.8000000000000004E-2</v>
      </c>
      <c r="E10" s="3"/>
      <c r="G10" s="3" t="s">
        <v>15</v>
      </c>
      <c r="H10" s="7">
        <f>COUNT($B$2:$B$21)</f>
        <v>20</v>
      </c>
    </row>
    <row r="11" spans="1:10" ht="18" x14ac:dyDescent="0.35">
      <c r="A11" t="s">
        <v>2</v>
      </c>
      <c r="B11" s="1">
        <v>215700</v>
      </c>
      <c r="C11" s="1">
        <v>1794000</v>
      </c>
      <c r="D11" s="2">
        <v>7.9000000000000001E-2</v>
      </c>
      <c r="E11" s="3"/>
      <c r="G11" s="8" t="s">
        <v>16</v>
      </c>
      <c r="H11" s="9">
        <f>($H$8-160000)/($H$9/SQRT($H$10))</f>
        <v>0.31527540612052851</v>
      </c>
    </row>
    <row r="12" spans="1:10" x14ac:dyDescent="0.25">
      <c r="A12" t="s">
        <v>3</v>
      </c>
      <c r="B12" s="1">
        <v>92530</v>
      </c>
      <c r="C12" s="1">
        <v>1761000</v>
      </c>
      <c r="D12" s="2">
        <v>0.106</v>
      </c>
      <c r="E12" s="3"/>
      <c r="F12" s="4" t="s">
        <v>17</v>
      </c>
      <c r="G12" s="3" t="s">
        <v>55</v>
      </c>
    </row>
    <row r="13" spans="1:10" x14ac:dyDescent="0.25">
      <c r="A13" t="s">
        <v>2</v>
      </c>
      <c r="B13" s="1">
        <v>217800</v>
      </c>
      <c r="C13" s="1">
        <v>1752000</v>
      </c>
      <c r="D13" s="2">
        <v>7.6999999999999999E-2</v>
      </c>
      <c r="E13" s="3"/>
      <c r="F13" s="4" t="s">
        <v>19</v>
      </c>
      <c r="G13" s="3" t="s">
        <v>20</v>
      </c>
    </row>
    <row r="14" spans="1:10" x14ac:dyDescent="0.25">
      <c r="A14" t="s">
        <v>3</v>
      </c>
      <c r="B14" s="1">
        <v>89700</v>
      </c>
      <c r="C14" s="1">
        <v>1727000</v>
      </c>
      <c r="D14" s="2">
        <v>0.107</v>
      </c>
      <c r="E14" s="3"/>
      <c r="G14" s="3" t="s">
        <v>27</v>
      </c>
    </row>
    <row r="15" spans="1:10" x14ac:dyDescent="0.25">
      <c r="A15" t="s">
        <v>2</v>
      </c>
      <c r="B15" s="1">
        <v>229600</v>
      </c>
      <c r="C15" s="1">
        <v>1716000</v>
      </c>
      <c r="D15" s="2">
        <v>7.4999999999999997E-2</v>
      </c>
      <c r="E15" s="3"/>
      <c r="F15" s="4" t="s">
        <v>22</v>
      </c>
      <c r="G15" s="3" t="s">
        <v>28</v>
      </c>
      <c r="I15" s="10">
        <f>TDIST($H$11,19,2)</f>
        <v>0.75598907102329183</v>
      </c>
    </row>
    <row r="16" spans="1:10" x14ac:dyDescent="0.25">
      <c r="A16" t="s">
        <v>3</v>
      </c>
      <c r="B16" s="1">
        <v>101500</v>
      </c>
      <c r="C16" s="1">
        <v>1703000</v>
      </c>
      <c r="D16" s="2">
        <v>0.10199999999999999</v>
      </c>
      <c r="E16" s="3"/>
    </row>
    <row r="17" spans="1:10" x14ac:dyDescent="0.25">
      <c r="A17" t="s">
        <v>3</v>
      </c>
      <c r="B17" s="1">
        <v>115500</v>
      </c>
      <c r="C17" s="1">
        <v>1694000</v>
      </c>
      <c r="D17" s="2">
        <v>9.7000000000000003E-2</v>
      </c>
      <c r="E17" s="3"/>
      <c r="F17" s="3" t="s">
        <v>50</v>
      </c>
    </row>
    <row r="18" spans="1:10" x14ac:dyDescent="0.25">
      <c r="A18" t="s">
        <v>3</v>
      </c>
      <c r="B18" s="1">
        <v>104500</v>
      </c>
      <c r="C18" s="1">
        <v>1690000</v>
      </c>
      <c r="D18" s="2">
        <v>0.10100000000000001</v>
      </c>
      <c r="E18" s="3"/>
    </row>
    <row r="19" spans="1:10" x14ac:dyDescent="0.25">
      <c r="A19" t="s">
        <v>3</v>
      </c>
      <c r="B19" s="1">
        <v>69980</v>
      </c>
      <c r="C19" s="1">
        <v>1685000</v>
      </c>
      <c r="D19" s="2">
        <v>0.115</v>
      </c>
      <c r="E19" s="3"/>
    </row>
    <row r="20" spans="1:10" x14ac:dyDescent="0.25">
      <c r="A20" t="s">
        <v>2</v>
      </c>
      <c r="B20" s="1">
        <v>219400</v>
      </c>
      <c r="C20" s="1">
        <v>1676000</v>
      </c>
      <c r="D20" s="2">
        <v>7.5999999999999998E-2</v>
      </c>
      <c r="E20" s="3"/>
    </row>
    <row r="21" spans="1:10" x14ac:dyDescent="0.25">
      <c r="A21" t="s">
        <v>3</v>
      </c>
      <c r="B21" s="1">
        <v>64930</v>
      </c>
      <c r="C21" s="1">
        <v>1668000</v>
      </c>
      <c r="D21" s="2">
        <v>0.11700000000000001</v>
      </c>
      <c r="E21" s="3"/>
    </row>
    <row r="22" spans="1:10" x14ac:dyDescent="0.25">
      <c r="G22" s="1"/>
      <c r="H22" s="1"/>
      <c r="I22" s="1"/>
      <c r="J2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K18" sqref="K18"/>
    </sheetView>
  </sheetViews>
  <sheetFormatPr defaultRowHeight="15" x14ac:dyDescent="0.25"/>
  <cols>
    <col min="1" max="2" width="12.7109375" bestFit="1" customWidth="1"/>
    <col min="6" max="6" width="14" style="3" bestFit="1" customWidth="1"/>
    <col min="7" max="8" width="18.28515625" style="3" bestFit="1" customWidth="1"/>
    <col min="9" max="9" width="13.42578125" style="3" bestFit="1" customWidth="1"/>
    <col min="10" max="10" width="18.28515625" style="3" bestFit="1" customWidth="1"/>
    <col min="11" max="11" width="19.140625" style="3" bestFit="1" customWidth="1"/>
  </cols>
  <sheetData>
    <row r="1" spans="1:10" x14ac:dyDescent="0.25">
      <c r="A1" s="3" t="s">
        <v>29</v>
      </c>
      <c r="B1" s="3" t="s">
        <v>30</v>
      </c>
      <c r="F1" s="4" t="s">
        <v>48</v>
      </c>
    </row>
    <row r="2" spans="1:10" x14ac:dyDescent="0.25">
      <c r="A2" s="1">
        <v>1786000</v>
      </c>
      <c r="B2" s="1">
        <v>2412000</v>
      </c>
    </row>
    <row r="3" spans="1:10" ht="18" x14ac:dyDescent="0.35">
      <c r="A3" s="1">
        <v>1758000</v>
      </c>
      <c r="B3" s="1">
        <v>2064000</v>
      </c>
      <c r="F3" s="4" t="s">
        <v>7</v>
      </c>
      <c r="G3" s="3" t="s">
        <v>31</v>
      </c>
    </row>
    <row r="4" spans="1:10" x14ac:dyDescent="0.25">
      <c r="A4" s="1">
        <v>1714000</v>
      </c>
      <c r="B4" s="1">
        <v>1949000</v>
      </c>
      <c r="F4" s="4" t="s">
        <v>8</v>
      </c>
      <c r="G4" s="3" t="s">
        <v>43</v>
      </c>
      <c r="J4" s="5">
        <f>-TINV(0.2,35)</f>
        <v>-1.3062118020160358</v>
      </c>
    </row>
    <row r="5" spans="1:10" ht="18" x14ac:dyDescent="0.35">
      <c r="A5" s="1">
        <v>1535000</v>
      </c>
      <c r="B5" s="1">
        <v>1947000</v>
      </c>
      <c r="F5" s="4" t="s">
        <v>9</v>
      </c>
      <c r="G5" s="3" t="s">
        <v>44</v>
      </c>
    </row>
    <row r="6" spans="1:10" x14ac:dyDescent="0.25">
      <c r="A6" s="1">
        <v>1529000</v>
      </c>
      <c r="B6" s="1">
        <v>1938000</v>
      </c>
    </row>
    <row r="7" spans="1:10" x14ac:dyDescent="0.25">
      <c r="A7" s="1">
        <v>1501000</v>
      </c>
      <c r="B7" s="1">
        <v>1937000</v>
      </c>
      <c r="F7" s="4" t="s">
        <v>11</v>
      </c>
      <c r="G7" s="3" t="s">
        <v>14</v>
      </c>
    </row>
    <row r="8" spans="1:10" x14ac:dyDescent="0.25">
      <c r="A8" s="1">
        <v>1485000</v>
      </c>
      <c r="B8" s="1">
        <v>1915000</v>
      </c>
      <c r="H8" s="3" t="s">
        <v>29</v>
      </c>
      <c r="I8" s="3" t="s">
        <v>30</v>
      </c>
    </row>
    <row r="9" spans="1:10" x14ac:dyDescent="0.25">
      <c r="A9" s="1">
        <v>1483000</v>
      </c>
      <c r="B9" s="1">
        <v>1878000</v>
      </c>
      <c r="G9" s="6" t="s">
        <v>12</v>
      </c>
      <c r="H9" s="1">
        <f>AVERAGE($A$2:$A$21)</f>
        <v>1477800</v>
      </c>
      <c r="I9" s="1">
        <f>AVERAGE($B$2:$B$21)</f>
        <v>1838000</v>
      </c>
    </row>
    <row r="10" spans="1:10" x14ac:dyDescent="0.25">
      <c r="A10" s="1">
        <v>1444000</v>
      </c>
      <c r="B10" s="1">
        <v>1854000</v>
      </c>
      <c r="G10" s="6" t="s">
        <v>13</v>
      </c>
      <c r="H10" s="1">
        <f>_xlfn.STDEV.S($A$2:$A$21)</f>
        <v>132943.43870510062</v>
      </c>
      <c r="I10" s="1">
        <f>_xlfn.STDEV.S($B$2:$B$21)</f>
        <v>179798.71786908942</v>
      </c>
    </row>
    <row r="11" spans="1:10" x14ac:dyDescent="0.25">
      <c r="A11" s="1">
        <v>1442000</v>
      </c>
      <c r="B11" s="1">
        <v>1794000</v>
      </c>
      <c r="G11" s="3" t="s">
        <v>15</v>
      </c>
      <c r="H11" s="7">
        <f>COUNT($A$2:$A$21)</f>
        <v>20</v>
      </c>
      <c r="I11" s="7">
        <f>COUNT($B$2:$B$21)</f>
        <v>20</v>
      </c>
    </row>
    <row r="12" spans="1:10" ht="18" x14ac:dyDescent="0.35">
      <c r="A12" s="1">
        <v>1441000</v>
      </c>
      <c r="B12" s="1">
        <v>1761000</v>
      </c>
      <c r="G12" s="8" t="s">
        <v>16</v>
      </c>
      <c r="H12" s="9">
        <f>($H$9-$I$9)/SQRT($H$10^2/$H$11+$I$10^2/$I$11)</f>
        <v>-7.2038892884469226</v>
      </c>
    </row>
    <row r="13" spans="1:10" x14ac:dyDescent="0.25">
      <c r="A13" s="1">
        <v>1438000</v>
      </c>
      <c r="B13" s="1">
        <v>1752000</v>
      </c>
      <c r="F13" s="4" t="s">
        <v>17</v>
      </c>
      <c r="G13" s="3" t="s">
        <v>45</v>
      </c>
    </row>
    <row r="14" spans="1:10" x14ac:dyDescent="0.25">
      <c r="A14" s="1">
        <v>1428000</v>
      </c>
      <c r="B14" s="1">
        <v>1727000</v>
      </c>
      <c r="F14" s="4" t="s">
        <v>19</v>
      </c>
      <c r="G14" s="3" t="s">
        <v>20</v>
      </c>
    </row>
    <row r="15" spans="1:10" x14ac:dyDescent="0.25">
      <c r="A15" s="1">
        <v>1414000</v>
      </c>
      <c r="B15" s="1">
        <v>1716000</v>
      </c>
      <c r="G15" s="3" t="s">
        <v>46</v>
      </c>
    </row>
    <row r="16" spans="1:10" x14ac:dyDescent="0.25">
      <c r="A16" s="1">
        <v>1397000</v>
      </c>
      <c r="B16" s="1">
        <v>1703000</v>
      </c>
      <c r="F16" s="4" t="s">
        <v>22</v>
      </c>
      <c r="G16" s="3" t="s">
        <v>47</v>
      </c>
      <c r="I16" s="10">
        <f>TDIST(ABS($H$12),35,2)</f>
        <v>2.0884679352708475E-8</v>
      </c>
    </row>
    <row r="17" spans="1:8" x14ac:dyDescent="0.25">
      <c r="A17" s="1">
        <v>1382000</v>
      </c>
      <c r="B17" s="1">
        <v>1694000</v>
      </c>
    </row>
    <row r="18" spans="1:8" x14ac:dyDescent="0.25">
      <c r="A18" s="1">
        <v>1376000</v>
      </c>
      <c r="B18" s="1">
        <v>1690000</v>
      </c>
      <c r="F18" s="4" t="s">
        <v>24</v>
      </c>
    </row>
    <row r="19" spans="1:8" x14ac:dyDescent="0.25">
      <c r="A19" s="1">
        <v>1343000</v>
      </c>
      <c r="B19" s="1">
        <v>1685000</v>
      </c>
    </row>
    <row r="20" spans="1:8" x14ac:dyDescent="0.25">
      <c r="A20" s="1">
        <v>1339000</v>
      </c>
      <c r="B20" s="1">
        <v>1676000</v>
      </c>
      <c r="F20" t="s">
        <v>32</v>
      </c>
      <c r="G20"/>
      <c r="H20"/>
    </row>
    <row r="21" spans="1:8" ht="15.75" thickBot="1" x14ac:dyDescent="0.3">
      <c r="A21" s="1">
        <v>1321000</v>
      </c>
      <c r="B21" s="1">
        <v>1668000</v>
      </c>
      <c r="F21"/>
      <c r="G21"/>
      <c r="H21"/>
    </row>
    <row r="22" spans="1:8" x14ac:dyDescent="0.25">
      <c r="F22" s="13"/>
      <c r="G22" s="13" t="s">
        <v>29</v>
      </c>
      <c r="H22" s="13" t="s">
        <v>30</v>
      </c>
    </row>
    <row r="23" spans="1:8" x14ac:dyDescent="0.25">
      <c r="F23" s="11" t="s">
        <v>33</v>
      </c>
      <c r="G23" s="11">
        <v>1477800</v>
      </c>
      <c r="H23" s="11">
        <v>1838000</v>
      </c>
    </row>
    <row r="24" spans="1:8" x14ac:dyDescent="0.25">
      <c r="F24" s="11" t="s">
        <v>34</v>
      </c>
      <c r="G24" s="11">
        <v>17673957894.736843</v>
      </c>
      <c r="H24" s="11">
        <v>32327578947.36842</v>
      </c>
    </row>
    <row r="25" spans="1:8" x14ac:dyDescent="0.25">
      <c r="F25" s="11" t="s">
        <v>35</v>
      </c>
      <c r="G25" s="11">
        <v>20</v>
      </c>
      <c r="H25" s="11">
        <v>20</v>
      </c>
    </row>
    <row r="26" spans="1:8" x14ac:dyDescent="0.25">
      <c r="F26" s="11" t="s">
        <v>36</v>
      </c>
      <c r="G26" s="11">
        <v>0</v>
      </c>
      <c r="H26" s="11"/>
    </row>
    <row r="27" spans="1:8" x14ac:dyDescent="0.25">
      <c r="F27" s="11" t="s">
        <v>37</v>
      </c>
      <c r="G27" s="11">
        <v>35</v>
      </c>
      <c r="H27" s="11"/>
    </row>
    <row r="28" spans="1:8" x14ac:dyDescent="0.25">
      <c r="F28" s="11" t="s">
        <v>38</v>
      </c>
      <c r="G28" s="11">
        <v>-7.2038892884469226</v>
      </c>
      <c r="H28" s="11"/>
    </row>
    <row r="29" spans="1:8" x14ac:dyDescent="0.25">
      <c r="F29" s="11" t="s">
        <v>39</v>
      </c>
      <c r="G29" s="11">
        <v>1.0442339676354237E-8</v>
      </c>
      <c r="H29" s="11"/>
    </row>
    <row r="30" spans="1:8" x14ac:dyDescent="0.25">
      <c r="F30" s="11" t="s">
        <v>40</v>
      </c>
      <c r="G30" s="11">
        <v>1.3062118020160358</v>
      </c>
      <c r="H30" s="11"/>
    </row>
    <row r="31" spans="1:8" x14ac:dyDescent="0.25">
      <c r="F31" s="11" t="s">
        <v>41</v>
      </c>
      <c r="G31" s="11">
        <v>2.0884679352708475E-8</v>
      </c>
      <c r="H31" s="11"/>
    </row>
    <row r="32" spans="1:8" ht="15.75" thickBot="1" x14ac:dyDescent="0.3">
      <c r="F32" s="12" t="s">
        <v>42</v>
      </c>
      <c r="G32" s="12">
        <v>1.6895724577802647</v>
      </c>
      <c r="H32" s="12"/>
    </row>
    <row r="34" spans="6:6" x14ac:dyDescent="0.25">
      <c r="F34" s="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Business (Mean College Cost)</vt:lpstr>
      <vt:lpstr>Engineering (Mean College Cost)</vt:lpstr>
      <vt:lpstr>30 Year ROI (Bus vs Eng)</vt:lpstr>
    </vt:vector>
  </TitlesOfParts>
  <Company>Grantham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Colby Keslar</dc:creator>
  <cp:lastModifiedBy>Elvin</cp:lastModifiedBy>
  <dcterms:created xsi:type="dcterms:W3CDTF">2014-04-30T20:34:56Z</dcterms:created>
  <dcterms:modified xsi:type="dcterms:W3CDTF">2018-12-02T09:33:49Z</dcterms:modified>
</cp:coreProperties>
</file>